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Hujová\OZ\2020\19.8.2020 na zverejnenie\"/>
    </mc:Choice>
  </mc:AlternateContent>
  <xr:revisionPtr revIDLastSave="0" documentId="8_{0288E2BF-6B37-4979-8057-F14A356E0408}" xr6:coauthVersionLast="45" xr6:coauthVersionMax="45" xr10:uidLastSave="{00000000-0000-0000-0000-000000000000}"/>
  <bookViews>
    <workbookView xWindow="-118" yWindow="-118" windowWidth="25370" windowHeight="13759"/>
  </bookViews>
  <sheets>
    <sheet name="Príjmy" sheetId="2" r:id="rId1"/>
    <sheet name="Hárok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8" i="2" l="1"/>
  <c r="C58" i="2"/>
  <c r="C64" i="2" s="1"/>
  <c r="C75" i="2" s="1"/>
  <c r="D58" i="2"/>
  <c r="D64" i="2" s="1"/>
  <c r="D75" i="2" s="1"/>
  <c r="F75" i="2" s="1"/>
  <c r="E58" i="2"/>
  <c r="F63" i="2"/>
  <c r="E82" i="2"/>
  <c r="C66" i="2"/>
  <c r="C73" i="2"/>
  <c r="C76" i="2"/>
  <c r="D66" i="2"/>
  <c r="D73" i="2"/>
  <c r="D76" i="2"/>
  <c r="F76" i="2" s="1"/>
  <c r="E66" i="2"/>
  <c r="E73" i="2" s="1"/>
  <c r="E76" i="2" s="1"/>
  <c r="F72" i="2"/>
  <c r="F26" i="2"/>
  <c r="F25" i="2"/>
  <c r="E64" i="2"/>
  <c r="E75" i="2" s="1"/>
  <c r="F62" i="2"/>
  <c r="F52" i="2"/>
  <c r="F51" i="2"/>
  <c r="F48" i="2"/>
  <c r="F47" i="2"/>
  <c r="F50" i="2"/>
  <c r="F49" i="2"/>
  <c r="F35" i="2"/>
  <c r="F19" i="2"/>
  <c r="F61" i="2"/>
  <c r="F60" i="2"/>
  <c r="F71" i="2"/>
  <c r="F70" i="2"/>
  <c r="F69" i="2"/>
  <c r="F46" i="2"/>
  <c r="F45" i="2"/>
  <c r="F44" i="2"/>
  <c r="F43" i="2"/>
  <c r="E41" i="2"/>
  <c r="D41" i="2"/>
  <c r="C41" i="2"/>
  <c r="E15" i="2"/>
  <c r="D15" i="2"/>
  <c r="C15" i="2"/>
  <c r="F27" i="2"/>
  <c r="F18" i="2"/>
  <c r="E21" i="2"/>
  <c r="D21" i="2"/>
  <c r="D54" i="2" s="1"/>
  <c r="D56" i="2" s="1"/>
  <c r="D74" i="2" s="1"/>
  <c r="C21" i="2"/>
  <c r="C54" i="2" s="1"/>
  <c r="C56" i="2" s="1"/>
  <c r="C74" i="2" s="1"/>
  <c r="C77" i="2" s="1"/>
  <c r="F4" i="2"/>
  <c r="E81" i="2"/>
  <c r="C32" i="2"/>
  <c r="D32" i="2"/>
  <c r="E32" i="2"/>
  <c r="F84" i="2"/>
  <c r="D81" i="2"/>
  <c r="D85" i="2" s="1"/>
  <c r="F81" i="2"/>
  <c r="C81" i="2"/>
  <c r="D82" i="2"/>
  <c r="F82" i="2"/>
  <c r="C82" i="2"/>
  <c r="D80" i="2"/>
  <c r="C80" i="2"/>
  <c r="C85" i="2" s="1"/>
  <c r="F67" i="2"/>
  <c r="F66" i="2" s="1"/>
  <c r="F73" i="2" s="1"/>
  <c r="D29" i="2"/>
  <c r="C29" i="2"/>
  <c r="D6" i="2"/>
  <c r="C6" i="2"/>
  <c r="E6" i="2"/>
  <c r="E54" i="2" s="1"/>
  <c r="E56" i="2" s="1"/>
  <c r="E74" i="2" s="1"/>
  <c r="E77" i="2" s="1"/>
  <c r="F7" i="2"/>
  <c r="F6" i="2" s="1"/>
  <c r="F54" i="2" s="1"/>
  <c r="F56" i="2" s="1"/>
  <c r="F8" i="2"/>
  <c r="F9" i="2"/>
  <c r="F10" i="2"/>
  <c r="F11" i="2"/>
  <c r="F12" i="2"/>
  <c r="F13" i="2"/>
  <c r="F16" i="2"/>
  <c r="F17" i="2"/>
  <c r="F22" i="2"/>
  <c r="F23" i="2"/>
  <c r="F21" i="2" s="1"/>
  <c r="F24" i="2"/>
  <c r="E29" i="2"/>
  <c r="F30" i="2"/>
  <c r="F29" i="2"/>
  <c r="F33" i="2"/>
  <c r="F34" i="2"/>
  <c r="F32" i="2"/>
  <c r="F42" i="2"/>
  <c r="F55" i="2"/>
  <c r="F59" i="2"/>
  <c r="F58" i="2" s="1"/>
  <c r="F64" i="2" s="1"/>
  <c r="E80" i="2"/>
  <c r="F80" i="2" s="1"/>
  <c r="F85" i="2" s="1"/>
  <c r="F83" i="2"/>
  <c r="F15" i="2"/>
  <c r="F41" i="2"/>
  <c r="F74" i="2" l="1"/>
  <c r="F77" i="2" s="1"/>
  <c r="D77" i="2"/>
  <c r="E85" i="2"/>
</calcChain>
</file>

<file path=xl/sharedStrings.xml><?xml version="1.0" encoding="utf-8"?>
<sst xmlns="http://schemas.openxmlformats.org/spreadsheetml/2006/main" count="91" uniqueCount="76">
  <si>
    <t>Mieste dane spolu</t>
  </si>
  <si>
    <t>Ostatné nedaňové príjmy zo ŠR</t>
  </si>
  <si>
    <t>K a p i t á l o v é    p r í j m y   spolu:</t>
  </si>
  <si>
    <t>F i n a n č n é    o p e r á c i e  spolu :</t>
  </si>
  <si>
    <t xml:space="preserve">Podiel na republikových daniach </t>
  </si>
  <si>
    <t xml:space="preserve">Daň z nehnuteľnosti </t>
  </si>
  <si>
    <t xml:space="preserve">Daň za psov </t>
  </si>
  <si>
    <t>Nedaňové príjmy z vlastníctva majetku</t>
  </si>
  <si>
    <t>Administratívne poplatky</t>
  </si>
  <si>
    <t>Nedaňové príjmy úroky z vkladov</t>
  </si>
  <si>
    <t>Úroky z vkladov</t>
  </si>
  <si>
    <t>ROZPOČTOVÉ  PRÍJMY  SPOLU :</t>
  </si>
  <si>
    <t xml:space="preserve">Kapitálové príjmy </t>
  </si>
  <si>
    <t>Pokuty, penále</t>
  </si>
  <si>
    <t>Poplatky za tovary a služby</t>
  </si>
  <si>
    <t>Bežné príjmy spolu :</t>
  </si>
  <si>
    <t>Kapitálové príjmy spolu :</t>
  </si>
  <si>
    <t>Príjmové finančné operácie spolu :</t>
  </si>
  <si>
    <t>Príjmové finančné operácie</t>
  </si>
  <si>
    <t xml:space="preserve">Výkon prenesených kompetencií </t>
  </si>
  <si>
    <t>Príjmy z bytov, budov, priestorov</t>
  </si>
  <si>
    <t>BEŽNÉ PRÍJMY OBCE</t>
  </si>
  <si>
    <t>Daň z ubytovania</t>
  </si>
  <si>
    <t>223, 229,292</t>
  </si>
  <si>
    <t>Vlasné príjmy ZŠ, ŠKD, ŠJZŠ</t>
  </si>
  <si>
    <t>Bežné príjmy obec + ZŠ</t>
  </si>
  <si>
    <t>podklad zo ZŠ k príjmom ZŠ</t>
  </si>
  <si>
    <t>Vlastné príjmy za školu</t>
  </si>
  <si>
    <t>Príjmy školstvo spolu</t>
  </si>
  <si>
    <t xml:space="preserve">Daň za užív. ver.priestr. -vyhr.parkoviská </t>
  </si>
  <si>
    <t>Daň za KO a drob.stavebné odpady</t>
  </si>
  <si>
    <t>Nedaň.príjmy - admin. popl. a iné platby</t>
  </si>
  <si>
    <t>Tuzem.bežné granty a transf.-ned.príjmy</t>
  </si>
  <si>
    <t>Daň za nevýherné hracie automaty</t>
  </si>
  <si>
    <t>Dotácia z KŠU - nenormatívne prostr.( zo ŠR )</t>
  </si>
  <si>
    <t>Dotácia z KŠU - normatívné prostr.( zo ŠR)</t>
  </si>
  <si>
    <t>Dotácia z podiel. daní -origin.kompet.</t>
  </si>
  <si>
    <t>Rozpočet</t>
  </si>
  <si>
    <t xml:space="preserve"> v €</t>
  </si>
  <si>
    <t>Transfer na zákl.školstvo zo ŠR ( normatív )</t>
  </si>
  <si>
    <t>Nenormatívne príjmy ZŠ + HN</t>
  </si>
  <si>
    <t>Úprava</t>
  </si>
  <si>
    <t>po 1. úprave</t>
  </si>
  <si>
    <t>č. 1</t>
  </si>
  <si>
    <t>Úroky z omeškania</t>
  </si>
  <si>
    <t>Nájom Engie</t>
  </si>
  <si>
    <t>Dotácia na voľby</t>
  </si>
  <si>
    <t>Príjem FUO Lúčna, Nová</t>
  </si>
  <si>
    <t>Prevod prostr z FUO</t>
  </si>
  <si>
    <t>ŠJMŠ- potraviny, réžia, stravné</t>
  </si>
  <si>
    <t>Nájom kompostéry</t>
  </si>
  <si>
    <t>Transfer na zákl.školstvo zo ŠR (predškoláci )</t>
  </si>
  <si>
    <t>Dotácia pre DHZ</t>
  </si>
  <si>
    <t>MŠ-dotácia na obedy zadarmo</t>
  </si>
  <si>
    <t>ZŠ-dotácia na obedy zadarmo</t>
  </si>
  <si>
    <t>Oprava objektu PZ</t>
  </si>
  <si>
    <t>Dotácia na zberný dvor-technika</t>
  </si>
  <si>
    <t>Dotácia na závlahu na ŠA</t>
  </si>
  <si>
    <t>Prevod prostr. z rezervného fondu</t>
  </si>
  <si>
    <t>Úver na zberný dvor</t>
  </si>
  <si>
    <t>Úver na vývarovňu</t>
  </si>
  <si>
    <t>Strava zadarmo a preplatok soc.poisťovní</t>
  </si>
  <si>
    <t>§50j minulé roky</t>
  </si>
  <si>
    <t>§50j aktuálny rok</t>
  </si>
  <si>
    <t>Dotácia z envirofondu na odpadové hospodárstvo</t>
  </si>
  <si>
    <t>Dotácia na sčítanie obyvateľstva</t>
  </si>
  <si>
    <t>§54j aktuálny rok</t>
  </si>
  <si>
    <t>Rodinné prídavky</t>
  </si>
  <si>
    <t>Predaj pozemkov občanov</t>
  </si>
  <si>
    <t>Pohľadávka Emil Mendel</t>
  </si>
  <si>
    <t>Devín banka</t>
  </si>
  <si>
    <t>ZŠ,MŠ-finančné prostriedky z roku 2019</t>
  </si>
  <si>
    <t>Prevod prostriedkov MŠ a ZŠ z roku 2019</t>
  </si>
  <si>
    <t>Prevod prostr. z rezervného fondu na havárie</t>
  </si>
  <si>
    <t>129831,31 +33384,28´=163215,59</t>
  </si>
  <si>
    <t>zostatok RF 15 186,59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</si>
</sst>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_-* #,##0.00\ _S_k_-;\-* #,##0.00\ _S_k_-;_-* &quot;-&quot;??\ _S_k_-;_-@_-"/>
  </numFmts>
  <fonts count="15" x14ac:knownFonts="1">
    <font>
      <sz val="10"/>
      <name val="Arial CE"/>
      <charset val="238"/>
    </font>
    <font>
      <sz val="10"/>
      <name val="Arial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i/>
      <sz val="8"/>
      <name val="Arial CE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6"/>
      <name val="Arial CE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63377788628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</borders>
  <cellStyleXfs count="3">
    <xf numFmtId="0" fontId="0" fillId="0" borderId="0"/>
    <xf numFmtId="181" fontId="1" fillId="0" borderId="0" applyFill="0" applyBorder="0" applyAlignment="0" applyProtection="0"/>
    <xf numFmtId="181" fontId="13" fillId="0" borderId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3" fontId="0" fillId="0" borderId="0" xfId="0" applyNumberFormat="1"/>
    <xf numFmtId="3" fontId="5" fillId="0" borderId="1" xfId="0" applyNumberFormat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11" fillId="5" borderId="1" xfId="0" applyFont="1" applyFill="1" applyBorder="1"/>
    <xf numFmtId="181" fontId="0" fillId="5" borderId="1" xfId="0" applyNumberFormat="1" applyFill="1" applyBorder="1"/>
    <xf numFmtId="0" fontId="0" fillId="5" borderId="1" xfId="0" applyFill="1" applyBorder="1"/>
    <xf numFmtId="3" fontId="2" fillId="5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/>
    <xf numFmtId="0" fontId="5" fillId="2" borderId="1" xfId="0" applyFont="1" applyFill="1" applyBorder="1"/>
    <xf numFmtId="3" fontId="6" fillId="2" borderId="1" xfId="1" applyNumberFormat="1" applyFont="1" applyFill="1" applyBorder="1"/>
    <xf numFmtId="3" fontId="5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3" fontId="5" fillId="0" borderId="1" xfId="0" applyNumberFormat="1" applyFont="1" applyBorder="1"/>
    <xf numFmtId="3" fontId="6" fillId="2" borderId="1" xfId="1" applyNumberFormat="1" applyFont="1" applyFill="1" applyBorder="1" applyAlignment="1">
      <alignment horizontal="right"/>
    </xf>
    <xf numFmtId="3" fontId="4" fillId="0" borderId="1" xfId="0" applyNumberFormat="1" applyFont="1" applyBorder="1"/>
    <xf numFmtId="0" fontId="2" fillId="0" borderId="1" xfId="0" applyFont="1" applyBorder="1"/>
    <xf numFmtId="3" fontId="4" fillId="2" borderId="1" xfId="0" applyNumberFormat="1" applyFont="1" applyFill="1" applyBorder="1"/>
    <xf numFmtId="0" fontId="5" fillId="3" borderId="1" xfId="0" applyFont="1" applyFill="1" applyBorder="1"/>
    <xf numFmtId="3" fontId="2" fillId="0" borderId="1" xfId="0" applyNumberFormat="1" applyFont="1" applyBorder="1" applyAlignment="1">
      <alignment horizontal="right"/>
    </xf>
    <xf numFmtId="0" fontId="7" fillId="3" borderId="1" xfId="0" applyFont="1" applyFill="1" applyBorder="1"/>
    <xf numFmtId="0" fontId="7" fillId="0" borderId="1" xfId="0" applyFont="1" applyBorder="1"/>
    <xf numFmtId="0" fontId="8" fillId="3" borderId="1" xfId="0" applyFont="1" applyFill="1" applyBorder="1"/>
    <xf numFmtId="3" fontId="5" fillId="3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/>
    </xf>
    <xf numFmtId="0" fontId="10" fillId="0" borderId="1" xfId="0" applyFont="1" applyBorder="1"/>
    <xf numFmtId="3" fontId="5" fillId="5" borderId="1" xfId="0" applyNumberFormat="1" applyFont="1" applyFill="1" applyBorder="1" applyAlignment="1">
      <alignment horizontal="center"/>
    </xf>
    <xf numFmtId="3" fontId="6" fillId="0" borderId="1" xfId="1" applyNumberFormat="1" applyFont="1" applyBorder="1"/>
    <xf numFmtId="3" fontId="0" fillId="0" borderId="0" xfId="0" applyNumberFormat="1" applyAlignment="1">
      <alignment horizontal="center"/>
    </xf>
    <xf numFmtId="4" fontId="0" fillId="0" borderId="0" xfId="0" applyNumberFormat="1"/>
    <xf numFmtId="0" fontId="9" fillId="6" borderId="1" xfId="0" applyFont="1" applyFill="1" applyBorder="1"/>
    <xf numFmtId="3" fontId="2" fillId="0" borderId="0" xfId="0" applyNumberFormat="1" applyFont="1" applyAlignment="1">
      <alignment horizontal="right"/>
    </xf>
    <xf numFmtId="3" fontId="6" fillId="6" borderId="1" xfId="1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12" fillId="0" borderId="1" xfId="1" applyNumberFormat="1" applyFont="1" applyBorder="1" applyAlignment="1">
      <alignment horizontal="right"/>
    </xf>
    <xf numFmtId="3" fontId="2" fillId="7" borderId="1" xfId="0" applyNumberFormat="1" applyFont="1" applyFill="1" applyBorder="1" applyAlignment="1">
      <alignment horizontal="right"/>
    </xf>
    <xf numFmtId="3" fontId="9" fillId="7" borderId="0" xfId="0" applyNumberFormat="1" applyFont="1" applyFill="1"/>
    <xf numFmtId="3" fontId="2" fillId="7" borderId="0" xfId="0" applyNumberFormat="1" applyFont="1" applyFill="1" applyAlignment="1">
      <alignment horizontal="right"/>
    </xf>
    <xf numFmtId="3" fontId="2" fillId="6" borderId="1" xfId="0" applyNumberFormat="1" applyFont="1" applyFill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0" fontId="2" fillId="0" borderId="1" xfId="0" applyFont="1" applyBorder="1"/>
    <xf numFmtId="3" fontId="2" fillId="8" borderId="1" xfId="0" applyNumberFormat="1" applyFont="1" applyFill="1" applyBorder="1" applyAlignment="1">
      <alignment horizontal="right"/>
    </xf>
    <xf numFmtId="3" fontId="6" fillId="7" borderId="1" xfId="2" applyNumberFormat="1" applyFont="1" applyFill="1" applyBorder="1" applyAlignment="1">
      <alignment horizontal="right"/>
    </xf>
    <xf numFmtId="3" fontId="6" fillId="0" borderId="1" xfId="2" applyNumberFormat="1" applyFont="1" applyBorder="1"/>
    <xf numFmtId="49" fontId="2" fillId="0" borderId="0" xfId="0" applyNumberFormat="1" applyFont="1" applyAlignment="1">
      <alignment horizontal="right"/>
    </xf>
    <xf numFmtId="3" fontId="14" fillId="2" borderId="1" xfId="2" applyNumberFormat="1" applyFont="1" applyFill="1" applyBorder="1" applyAlignment="1"/>
    <xf numFmtId="3" fontId="6" fillId="8" borderId="1" xfId="2" applyNumberFormat="1" applyFont="1" applyFill="1" applyBorder="1" applyAlignment="1"/>
    <xf numFmtId="3" fontId="6" fillId="0" borderId="1" xfId="2" applyNumberFormat="1" applyFont="1" applyFill="1" applyBorder="1" applyAlignment="1"/>
    <xf numFmtId="3" fontId="5" fillId="0" borderId="0" xfId="0" applyNumberFormat="1" applyFont="1" applyBorder="1"/>
    <xf numFmtId="0" fontId="5" fillId="0" borderId="0" xfId="0" applyFont="1" applyBorder="1"/>
    <xf numFmtId="3" fontId="6" fillId="0" borderId="0" xfId="1" applyNumberFormat="1" applyFont="1" applyBorder="1"/>
    <xf numFmtId="0" fontId="9" fillId="0" borderId="0" xfId="0" applyFont="1"/>
    <xf numFmtId="3" fontId="9" fillId="0" borderId="1" xfId="2" applyNumberFormat="1" applyFont="1" applyFill="1" applyBorder="1" applyAlignment="1"/>
    <xf numFmtId="3" fontId="9" fillId="0" borderId="1" xfId="1" applyNumberFormat="1" applyFont="1" applyBorder="1"/>
    <xf numFmtId="3" fontId="5" fillId="0" borderId="0" xfId="0" applyNumberFormat="1" applyFont="1"/>
    <xf numFmtId="3" fontId="6" fillId="0" borderId="2" xfId="2" applyNumberFormat="1" applyFont="1" applyBorder="1"/>
    <xf numFmtId="3" fontId="5" fillId="0" borderId="2" xfId="0" applyNumberFormat="1" applyFont="1" applyBorder="1" applyAlignment="1">
      <alignment horizontal="right"/>
    </xf>
    <xf numFmtId="3" fontId="6" fillId="0" borderId="2" xfId="1" applyNumberFormat="1" applyFont="1" applyBorder="1"/>
    <xf numFmtId="3" fontId="6" fillId="0" borderId="3" xfId="2" applyNumberFormat="1" applyFont="1" applyBorder="1"/>
    <xf numFmtId="3" fontId="6" fillId="0" borderId="4" xfId="2" applyNumberFormat="1" applyFont="1" applyBorder="1"/>
    <xf numFmtId="0" fontId="9" fillId="0" borderId="5" xfId="0" applyFont="1" applyBorder="1"/>
    <xf numFmtId="3" fontId="5" fillId="0" borderId="5" xfId="0" applyNumberFormat="1" applyFont="1" applyBorder="1" applyAlignment="1">
      <alignment horizontal="right"/>
    </xf>
    <xf numFmtId="3" fontId="6" fillId="0" borderId="5" xfId="1" applyNumberFormat="1" applyFont="1" applyBorder="1"/>
    <xf numFmtId="3" fontId="5" fillId="0" borderId="6" xfId="0" applyNumberFormat="1" applyFont="1" applyBorder="1" applyAlignment="1">
      <alignment horizontal="right"/>
    </xf>
    <xf numFmtId="0" fontId="2" fillId="0" borderId="3" xfId="0" applyFont="1" applyBorder="1"/>
    <xf numFmtId="3" fontId="6" fillId="0" borderId="7" xfId="2" applyNumberFormat="1" applyFont="1" applyBorder="1"/>
    <xf numFmtId="0" fontId="9" fillId="0" borderId="8" xfId="0" applyFont="1" applyBorder="1"/>
    <xf numFmtId="3" fontId="5" fillId="0" borderId="7" xfId="0" applyNumberFormat="1" applyFont="1" applyBorder="1" applyAlignment="1">
      <alignment horizontal="right"/>
    </xf>
    <xf numFmtId="3" fontId="6" fillId="0" borderId="8" xfId="1" applyNumberFormat="1" applyFont="1" applyBorder="1"/>
    <xf numFmtId="3" fontId="5" fillId="0" borderId="9" xfId="0" applyNumberFormat="1" applyFont="1" applyBorder="1"/>
    <xf numFmtId="0" fontId="5" fillId="5" borderId="3" xfId="0" applyFont="1" applyFill="1" applyBorder="1" applyAlignment="1">
      <alignment horizontal="center"/>
    </xf>
    <xf numFmtId="3" fontId="9" fillId="0" borderId="2" xfId="1" applyNumberFormat="1" applyFont="1" applyBorder="1"/>
    <xf numFmtId="3" fontId="6" fillId="0" borderId="10" xfId="2" applyNumberFormat="1" applyFont="1" applyBorder="1"/>
    <xf numFmtId="0" fontId="9" fillId="0" borderId="0" xfId="0" applyFont="1" applyBorder="1"/>
    <xf numFmtId="3" fontId="5" fillId="0" borderId="10" xfId="0" applyNumberFormat="1" applyFont="1" applyBorder="1" applyAlignment="1">
      <alignment horizontal="right"/>
    </xf>
    <xf numFmtId="3" fontId="9" fillId="0" borderId="1" xfId="1" applyNumberFormat="1" applyFont="1" applyBorder="1" applyAlignment="1">
      <alignment horizontal="right"/>
    </xf>
    <xf numFmtId="3" fontId="6" fillId="0" borderId="10" xfId="1" applyNumberFormat="1" applyFont="1" applyFill="1" applyBorder="1"/>
    <xf numFmtId="3" fontId="6" fillId="0" borderId="0" xfId="1" applyNumberFormat="1" applyFont="1" applyFill="1" applyBorder="1"/>
    <xf numFmtId="0" fontId="5" fillId="0" borderId="0" xfId="0" applyFont="1"/>
  </cellXfs>
  <cellStyles count="3">
    <cellStyle name="Čiarka" xfId="1" builtinId="3"/>
    <cellStyle name="Čiarka 2" xfId="2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Layout" topLeftCell="A57" zoomScaleNormal="100" workbookViewId="0">
      <selection activeCell="G70" sqref="G70"/>
    </sheetView>
  </sheetViews>
  <sheetFormatPr defaultRowHeight="12.45" x14ac:dyDescent="0.2"/>
  <cols>
    <col min="1" max="1" width="10" bestFit="1" customWidth="1"/>
    <col min="2" max="2" width="40.375" bestFit="1" customWidth="1"/>
    <col min="3" max="3" width="12.875" style="33" customWidth="1"/>
    <col min="4" max="4" width="11.875" style="2" bestFit="1" customWidth="1"/>
    <col min="5" max="5" width="9.75" style="34" bestFit="1" customWidth="1"/>
    <col min="6" max="6" width="11.875" style="2" bestFit="1" customWidth="1"/>
    <col min="7" max="7" width="14.25" bestFit="1" customWidth="1"/>
  </cols>
  <sheetData>
    <row r="1" spans="1:6" ht="20.3" x14ac:dyDescent="0.35">
      <c r="A1" s="6"/>
      <c r="B1" s="6"/>
      <c r="C1" s="31" t="s">
        <v>37</v>
      </c>
      <c r="D1" s="5" t="s">
        <v>37</v>
      </c>
      <c r="E1" s="5" t="s">
        <v>41</v>
      </c>
      <c r="F1" s="5" t="s">
        <v>37</v>
      </c>
    </row>
    <row r="2" spans="1:6" x14ac:dyDescent="0.2">
      <c r="A2" s="7"/>
      <c r="B2" s="8"/>
      <c r="C2" s="9">
        <v>2020</v>
      </c>
      <c r="D2" s="9">
        <v>2020</v>
      </c>
      <c r="E2" s="9" t="s">
        <v>43</v>
      </c>
      <c r="F2" s="9" t="s">
        <v>42</v>
      </c>
    </row>
    <row r="3" spans="1:6" x14ac:dyDescent="0.2">
      <c r="A3" s="7"/>
      <c r="B3" s="8"/>
      <c r="C3" s="9" t="s">
        <v>38</v>
      </c>
      <c r="D3" s="9" t="s">
        <v>38</v>
      </c>
      <c r="E3" s="9" t="s">
        <v>38</v>
      </c>
      <c r="F3" s="9" t="s">
        <v>38</v>
      </c>
    </row>
    <row r="4" spans="1:6" s="1" customFormat="1" ht="13.1" x14ac:dyDescent="0.25">
      <c r="A4" s="10">
        <v>111003</v>
      </c>
      <c r="B4" s="11" t="s">
        <v>4</v>
      </c>
      <c r="C4" s="52">
        <v>1417185</v>
      </c>
      <c r="D4" s="52">
        <v>1417185</v>
      </c>
      <c r="E4" s="12">
        <v>-60405</v>
      </c>
      <c r="F4" s="17">
        <f>SUM(D4+E4)</f>
        <v>1356780</v>
      </c>
    </row>
    <row r="5" spans="1:6" x14ac:dyDescent="0.2">
      <c r="A5" s="14"/>
      <c r="B5" s="14"/>
      <c r="C5" s="38"/>
      <c r="D5" s="32"/>
      <c r="E5" s="32"/>
      <c r="F5" s="38"/>
    </row>
    <row r="6" spans="1:6" s="1" customFormat="1" ht="13.1" x14ac:dyDescent="0.25">
      <c r="A6" s="11"/>
      <c r="B6" s="11" t="s">
        <v>0</v>
      </c>
      <c r="C6" s="12">
        <f>SUM(C7:C13)</f>
        <v>189939</v>
      </c>
      <c r="D6" s="12">
        <f>SUM(D7:D13)</f>
        <v>189939</v>
      </c>
      <c r="E6" s="17">
        <f>SUM(E7:E13)</f>
        <v>0</v>
      </c>
      <c r="F6" s="17">
        <f>SUM(F7:F13)</f>
        <v>189939</v>
      </c>
    </row>
    <row r="7" spans="1:6" x14ac:dyDescent="0.2">
      <c r="A7" s="44">
        <v>121</v>
      </c>
      <c r="B7" s="44" t="s">
        <v>5</v>
      </c>
      <c r="C7" s="53">
        <v>44500</v>
      </c>
      <c r="D7" s="53">
        <v>44500</v>
      </c>
      <c r="E7" s="32">
        <v>0</v>
      </c>
      <c r="F7" s="3">
        <f>D7+E7</f>
        <v>44500</v>
      </c>
    </row>
    <row r="8" spans="1:6" x14ac:dyDescent="0.2">
      <c r="A8" s="46">
        <v>133001</v>
      </c>
      <c r="B8" s="44" t="s">
        <v>6</v>
      </c>
      <c r="C8" s="53">
        <v>4200</v>
      </c>
      <c r="D8" s="53">
        <v>4200</v>
      </c>
      <c r="E8" s="32">
        <v>0</v>
      </c>
      <c r="F8" s="3">
        <f t="shared" ref="F8:F13" si="0">D8+E8</f>
        <v>4200</v>
      </c>
    </row>
    <row r="9" spans="1:6" x14ac:dyDescent="0.2">
      <c r="A9" s="46">
        <v>133006</v>
      </c>
      <c r="B9" s="44" t="s">
        <v>22</v>
      </c>
      <c r="C9" s="53">
        <v>738</v>
      </c>
      <c r="D9" s="53">
        <v>738</v>
      </c>
      <c r="E9" s="32">
        <v>0</v>
      </c>
      <c r="F9" s="3">
        <f t="shared" si="0"/>
        <v>738</v>
      </c>
    </row>
    <row r="10" spans="1:6" x14ac:dyDescent="0.2">
      <c r="A10" s="46"/>
      <c r="B10" s="44" t="s">
        <v>33</v>
      </c>
      <c r="C10" s="53">
        <v>168</v>
      </c>
      <c r="D10" s="53">
        <v>168</v>
      </c>
      <c r="E10" s="32">
        <v>0</v>
      </c>
      <c r="F10" s="3">
        <f t="shared" si="0"/>
        <v>168</v>
      </c>
    </row>
    <row r="11" spans="1:6" x14ac:dyDescent="0.2">
      <c r="A11" s="46">
        <v>133012</v>
      </c>
      <c r="B11" s="44" t="s">
        <v>29</v>
      </c>
      <c r="C11" s="53">
        <v>26135</v>
      </c>
      <c r="D11" s="53">
        <v>26135</v>
      </c>
      <c r="E11" s="32">
        <v>0</v>
      </c>
      <c r="F11" s="3">
        <f t="shared" si="0"/>
        <v>26135</v>
      </c>
    </row>
    <row r="12" spans="1:6" x14ac:dyDescent="0.2">
      <c r="A12" s="46">
        <v>133013</v>
      </c>
      <c r="B12" s="44" t="s">
        <v>30</v>
      </c>
      <c r="C12" s="53">
        <v>114198</v>
      </c>
      <c r="D12" s="53">
        <v>114198</v>
      </c>
      <c r="E12" s="32">
        <v>0</v>
      </c>
      <c r="F12" s="3">
        <f t="shared" si="0"/>
        <v>114198</v>
      </c>
    </row>
    <row r="13" spans="1:6" s="1" customFormat="1" ht="13.1" x14ac:dyDescent="0.25">
      <c r="A13" s="46"/>
      <c r="B13" s="44" t="s">
        <v>44</v>
      </c>
      <c r="C13" s="50">
        <v>0</v>
      </c>
      <c r="D13" s="50">
        <v>0</v>
      </c>
      <c r="E13" s="32">
        <v>0</v>
      </c>
      <c r="F13" s="3">
        <f t="shared" si="0"/>
        <v>0</v>
      </c>
    </row>
    <row r="14" spans="1:6" s="1" customFormat="1" ht="13.1" x14ac:dyDescent="0.25">
      <c r="A14" s="16"/>
      <c r="B14" s="15"/>
      <c r="C14" s="3"/>
      <c r="D14" s="32"/>
      <c r="E14" s="32"/>
      <c r="F14" s="3"/>
    </row>
    <row r="15" spans="1:6" s="1" customFormat="1" ht="13.1" x14ac:dyDescent="0.25">
      <c r="A15" s="11"/>
      <c r="B15" s="11" t="s">
        <v>7</v>
      </c>
      <c r="C15" s="17">
        <f>SUM(C16:C19)</f>
        <v>156993</v>
      </c>
      <c r="D15" s="17">
        <f>SUM(D16:D19)</f>
        <v>156993</v>
      </c>
      <c r="E15" s="17">
        <f>SUM(E16:E19)</f>
        <v>-3850</v>
      </c>
      <c r="F15" s="17">
        <f>SUM(F16:F19)</f>
        <v>153143</v>
      </c>
    </row>
    <row r="16" spans="1:6" x14ac:dyDescent="0.2">
      <c r="A16" s="46">
        <v>212003</v>
      </c>
      <c r="B16" s="44" t="s">
        <v>20</v>
      </c>
      <c r="C16" s="54">
        <v>121677</v>
      </c>
      <c r="D16" s="54">
        <v>121677</v>
      </c>
      <c r="E16" s="32">
        <v>0</v>
      </c>
      <c r="F16" s="3">
        <f>D16+E16</f>
        <v>121677</v>
      </c>
    </row>
    <row r="17" spans="1:6" x14ac:dyDescent="0.2">
      <c r="A17" s="46"/>
      <c r="B17" s="44" t="s">
        <v>45</v>
      </c>
      <c r="C17" s="54">
        <v>20242</v>
      </c>
      <c r="D17" s="54">
        <v>20242</v>
      </c>
      <c r="E17" s="32">
        <v>-3850</v>
      </c>
      <c r="F17" s="3">
        <f>D17+E17</f>
        <v>16392</v>
      </c>
    </row>
    <row r="18" spans="1:6" x14ac:dyDescent="0.2">
      <c r="A18" s="18"/>
      <c r="B18" s="44" t="s">
        <v>50</v>
      </c>
      <c r="C18" s="45">
        <v>3274</v>
      </c>
      <c r="D18" s="45">
        <v>3274</v>
      </c>
      <c r="E18" s="32">
        <v>0</v>
      </c>
      <c r="F18" s="45">
        <f>D18+E18</f>
        <v>3274</v>
      </c>
    </row>
    <row r="19" spans="1:6" x14ac:dyDescent="0.2">
      <c r="A19" s="18"/>
      <c r="B19" s="44" t="s">
        <v>47</v>
      </c>
      <c r="C19" s="45">
        <v>11800</v>
      </c>
      <c r="D19" s="45">
        <v>11800</v>
      </c>
      <c r="E19" s="32">
        <v>0</v>
      </c>
      <c r="F19" s="45">
        <f>D19+E19</f>
        <v>11800</v>
      </c>
    </row>
    <row r="20" spans="1:6" x14ac:dyDescent="0.2">
      <c r="A20" s="18"/>
      <c r="B20" s="44"/>
      <c r="C20" s="45"/>
      <c r="D20" s="45"/>
      <c r="E20" s="32"/>
      <c r="F20" s="45"/>
    </row>
    <row r="21" spans="1:6" x14ac:dyDescent="0.2">
      <c r="A21" s="20"/>
      <c r="B21" s="11" t="s">
        <v>31</v>
      </c>
      <c r="C21" s="17">
        <f>SUM(C22:C27)</f>
        <v>60280</v>
      </c>
      <c r="D21" s="17">
        <f>SUM(D22:D27)</f>
        <v>60280</v>
      </c>
      <c r="E21" s="17">
        <f>SUM(E22:E27)</f>
        <v>12499</v>
      </c>
      <c r="F21" s="17">
        <f>SUM(F22:F27)</f>
        <v>72779</v>
      </c>
    </row>
    <row r="22" spans="1:6" x14ac:dyDescent="0.2">
      <c r="A22" s="46">
        <v>221004</v>
      </c>
      <c r="B22" s="44" t="s">
        <v>8</v>
      </c>
      <c r="C22" s="54">
        <v>2400</v>
      </c>
      <c r="D22" s="54">
        <v>2400</v>
      </c>
      <c r="E22" s="32">
        <v>0</v>
      </c>
      <c r="F22" s="3">
        <f t="shared" ref="F22:F27" si="1">D22+E22</f>
        <v>2400</v>
      </c>
    </row>
    <row r="23" spans="1:6" x14ac:dyDescent="0.2">
      <c r="A23" s="46">
        <v>222003</v>
      </c>
      <c r="B23" s="44" t="s">
        <v>13</v>
      </c>
      <c r="C23" s="54">
        <v>1100</v>
      </c>
      <c r="D23" s="54">
        <v>1100</v>
      </c>
      <c r="E23" s="32">
        <v>0</v>
      </c>
      <c r="F23" s="3">
        <f t="shared" si="1"/>
        <v>1100</v>
      </c>
    </row>
    <row r="24" spans="1:6" x14ac:dyDescent="0.2">
      <c r="A24" s="45" t="s">
        <v>23</v>
      </c>
      <c r="B24" s="44" t="s">
        <v>14</v>
      </c>
      <c r="C24" s="54">
        <v>24000</v>
      </c>
      <c r="D24" s="54">
        <v>24000</v>
      </c>
      <c r="E24" s="32">
        <v>0</v>
      </c>
      <c r="F24" s="3">
        <f t="shared" si="1"/>
        <v>24000</v>
      </c>
    </row>
    <row r="25" spans="1:6" x14ac:dyDescent="0.2">
      <c r="A25" s="45"/>
      <c r="B25" s="44" t="s">
        <v>69</v>
      </c>
      <c r="C25" s="54">
        <v>0</v>
      </c>
      <c r="D25" s="54">
        <v>0</v>
      </c>
      <c r="E25" s="32">
        <v>300</v>
      </c>
      <c r="F25" s="45">
        <f t="shared" si="1"/>
        <v>300</v>
      </c>
    </row>
    <row r="26" spans="1:6" x14ac:dyDescent="0.2">
      <c r="A26" s="45"/>
      <c r="B26" s="44" t="s">
        <v>70</v>
      </c>
      <c r="C26" s="54">
        <v>0</v>
      </c>
      <c r="D26" s="54">
        <v>0</v>
      </c>
      <c r="E26" s="32">
        <v>12199</v>
      </c>
      <c r="F26" s="45">
        <f t="shared" si="1"/>
        <v>12199</v>
      </c>
    </row>
    <row r="27" spans="1:6" x14ac:dyDescent="0.2">
      <c r="A27" s="18"/>
      <c r="B27" s="44" t="s">
        <v>49</v>
      </c>
      <c r="C27" s="45">
        <v>32780</v>
      </c>
      <c r="D27" s="45">
        <v>32780</v>
      </c>
      <c r="E27" s="4">
        <v>0</v>
      </c>
      <c r="F27" s="45">
        <f t="shared" si="1"/>
        <v>32780</v>
      </c>
    </row>
    <row r="28" spans="1:6" x14ac:dyDescent="0.2">
      <c r="A28" s="18"/>
      <c r="B28" s="44"/>
      <c r="C28" s="45"/>
      <c r="D28" s="45"/>
      <c r="E28" s="4"/>
      <c r="F28" s="38"/>
    </row>
    <row r="29" spans="1:6" s="1" customFormat="1" ht="13.1" x14ac:dyDescent="0.25">
      <c r="A29" s="10"/>
      <c r="B29" s="11" t="s">
        <v>9</v>
      </c>
      <c r="C29" s="17">
        <f>SUM(C30)</f>
        <v>30</v>
      </c>
      <c r="D29" s="17">
        <f>SUM(D30)</f>
        <v>30</v>
      </c>
      <c r="E29" s="17">
        <f>SUM(E30)</f>
        <v>0</v>
      </c>
      <c r="F29" s="17">
        <f>F30</f>
        <v>30</v>
      </c>
    </row>
    <row r="30" spans="1:6" s="1" customFormat="1" ht="13.1" x14ac:dyDescent="0.25">
      <c r="A30" s="46">
        <v>242</v>
      </c>
      <c r="B30" s="44" t="s">
        <v>10</v>
      </c>
      <c r="C30" s="22">
        <v>30</v>
      </c>
      <c r="D30" s="22">
        <v>30</v>
      </c>
      <c r="E30" s="13">
        <v>0</v>
      </c>
      <c r="F30" s="3">
        <f>D30+E30</f>
        <v>30</v>
      </c>
    </row>
    <row r="31" spans="1:6" s="1" customFormat="1" ht="13.1" x14ac:dyDescent="0.25">
      <c r="A31" s="18"/>
      <c r="B31" s="14"/>
      <c r="C31" s="4"/>
      <c r="D31" s="4"/>
      <c r="E31" s="4"/>
      <c r="F31" s="38"/>
    </row>
    <row r="32" spans="1:6" s="1" customFormat="1" ht="13.1" x14ac:dyDescent="0.25">
      <c r="A32" s="11"/>
      <c r="B32" s="11" t="s">
        <v>32</v>
      </c>
      <c r="C32" s="17">
        <f>SUM(C33:C35)</f>
        <v>731212</v>
      </c>
      <c r="D32" s="17">
        <f>SUM(D33:D35)</f>
        <v>731212</v>
      </c>
      <c r="E32" s="17">
        <f>SUM(E33:E35)</f>
        <v>-98535</v>
      </c>
      <c r="F32" s="17">
        <f>SUM(F33:F35)</f>
        <v>632677</v>
      </c>
    </row>
    <row r="33" spans="1:6" s="1" customFormat="1" ht="13.1" x14ac:dyDescent="0.25">
      <c r="A33" s="46">
        <v>312001</v>
      </c>
      <c r="B33" s="44" t="s">
        <v>39</v>
      </c>
      <c r="C33" s="48">
        <v>703152</v>
      </c>
      <c r="D33" s="48">
        <v>703152</v>
      </c>
      <c r="E33" s="32">
        <v>-108770</v>
      </c>
      <c r="F33" s="3">
        <f>D33+E33</f>
        <v>594382</v>
      </c>
    </row>
    <row r="34" spans="1:6" s="1" customFormat="1" ht="13.1" x14ac:dyDescent="0.25">
      <c r="A34" s="46">
        <v>312</v>
      </c>
      <c r="B34" s="44" t="s">
        <v>40</v>
      </c>
      <c r="C34" s="48">
        <v>20060</v>
      </c>
      <c r="D34" s="48">
        <v>20060</v>
      </c>
      <c r="E34" s="32">
        <v>10235</v>
      </c>
      <c r="F34" s="3">
        <f>D34+E34</f>
        <v>30295</v>
      </c>
    </row>
    <row r="35" spans="1:6" s="1" customFormat="1" ht="13.1" x14ac:dyDescent="0.25">
      <c r="A35" s="46">
        <v>312001</v>
      </c>
      <c r="B35" s="44" t="s">
        <v>51</v>
      </c>
      <c r="C35" s="48">
        <v>8000</v>
      </c>
      <c r="D35" s="54">
        <v>8000</v>
      </c>
      <c r="E35" s="32">
        <v>0</v>
      </c>
      <c r="F35" s="45">
        <f>D35+E35</f>
        <v>8000</v>
      </c>
    </row>
    <row r="36" spans="1:6" s="1" customFormat="1" ht="13.1" x14ac:dyDescent="0.25">
      <c r="A36" s="55"/>
      <c r="B36" s="56"/>
      <c r="C36" s="55"/>
      <c r="D36" s="56"/>
      <c r="E36" s="55"/>
      <c r="F36" s="56"/>
    </row>
    <row r="37" spans="1:6" x14ac:dyDescent="0.2">
      <c r="A37" s="46"/>
      <c r="B37" s="47"/>
      <c r="C37" s="31" t="s">
        <v>37</v>
      </c>
      <c r="D37" s="77" t="s">
        <v>37</v>
      </c>
      <c r="E37" s="5" t="s">
        <v>41</v>
      </c>
      <c r="F37" s="5" t="s">
        <v>37</v>
      </c>
    </row>
    <row r="38" spans="1:6" x14ac:dyDescent="0.2">
      <c r="A38" s="46"/>
      <c r="B38" s="47"/>
      <c r="C38" s="9">
        <v>2019</v>
      </c>
      <c r="D38" s="9">
        <v>2019</v>
      </c>
      <c r="E38" s="9" t="s">
        <v>43</v>
      </c>
      <c r="F38" s="9" t="s">
        <v>42</v>
      </c>
    </row>
    <row r="39" spans="1:6" x14ac:dyDescent="0.2">
      <c r="A39" s="46"/>
      <c r="B39" s="47"/>
      <c r="C39" s="9" t="s">
        <v>38</v>
      </c>
      <c r="D39" s="9" t="s">
        <v>38</v>
      </c>
      <c r="E39" s="9" t="s">
        <v>38</v>
      </c>
      <c r="F39" s="9" t="s">
        <v>38</v>
      </c>
    </row>
    <row r="40" spans="1:6" x14ac:dyDescent="0.2">
      <c r="C40" s="2"/>
      <c r="D40" s="36"/>
    </row>
    <row r="41" spans="1:6" x14ac:dyDescent="0.2">
      <c r="A41" s="11"/>
      <c r="B41" s="11" t="s">
        <v>1</v>
      </c>
      <c r="C41" s="17">
        <f>SUM(C42:C53)</f>
        <v>100664</v>
      </c>
      <c r="D41" s="17">
        <f>SUM(D42:D53)</f>
        <v>100664</v>
      </c>
      <c r="E41" s="17">
        <f>SUM(E42:E53)</f>
        <v>17520</v>
      </c>
      <c r="F41" s="17">
        <f>SUM(F42:F53)</f>
        <v>118184</v>
      </c>
    </row>
    <row r="42" spans="1:6" x14ac:dyDescent="0.2">
      <c r="A42" s="46">
        <v>312001</v>
      </c>
      <c r="B42" s="44" t="s">
        <v>19</v>
      </c>
      <c r="C42" s="59">
        <v>13000</v>
      </c>
      <c r="D42" s="59">
        <v>13000</v>
      </c>
      <c r="E42" s="60"/>
      <c r="F42" s="3">
        <f t="shared" ref="F42:F52" si="2">D42+E42</f>
        <v>13000</v>
      </c>
    </row>
    <row r="43" spans="1:6" x14ac:dyDescent="0.2">
      <c r="A43" s="46"/>
      <c r="B43" s="44" t="s">
        <v>46</v>
      </c>
      <c r="C43" s="59">
        <v>2000</v>
      </c>
      <c r="D43" s="59">
        <v>2000</v>
      </c>
      <c r="E43" s="60">
        <v>800</v>
      </c>
      <c r="F43" s="45">
        <f t="shared" si="2"/>
        <v>2800</v>
      </c>
    </row>
    <row r="44" spans="1:6" x14ac:dyDescent="0.2">
      <c r="A44" s="46"/>
      <c r="B44" s="44" t="s">
        <v>52</v>
      </c>
      <c r="C44" s="59">
        <v>3000</v>
      </c>
      <c r="D44" s="59">
        <v>3000</v>
      </c>
      <c r="E44" s="60"/>
      <c r="F44" s="45">
        <f t="shared" si="2"/>
        <v>3000</v>
      </c>
    </row>
    <row r="45" spans="1:6" x14ac:dyDescent="0.2">
      <c r="A45" s="46"/>
      <c r="B45" s="44" t="s">
        <v>53</v>
      </c>
      <c r="C45" s="45">
        <v>15464</v>
      </c>
      <c r="D45" s="45">
        <v>15464</v>
      </c>
      <c r="E45" s="60"/>
      <c r="F45" s="45">
        <f t="shared" si="2"/>
        <v>15464</v>
      </c>
    </row>
    <row r="46" spans="1:6" x14ac:dyDescent="0.2">
      <c r="A46" s="46"/>
      <c r="B46" s="44" t="s">
        <v>54</v>
      </c>
      <c r="C46" s="45">
        <v>67200</v>
      </c>
      <c r="D46" s="45">
        <v>67200</v>
      </c>
      <c r="E46" s="60"/>
      <c r="F46" s="45">
        <f t="shared" si="2"/>
        <v>67200</v>
      </c>
    </row>
    <row r="47" spans="1:6" x14ac:dyDescent="0.2">
      <c r="A47" s="46"/>
      <c r="B47" s="44" t="s">
        <v>64</v>
      </c>
      <c r="C47" s="45">
        <v>0</v>
      </c>
      <c r="D47" s="45">
        <v>0</v>
      </c>
      <c r="E47" s="78">
        <v>3151</v>
      </c>
      <c r="F47" s="45">
        <f t="shared" si="2"/>
        <v>3151</v>
      </c>
    </row>
    <row r="48" spans="1:6" x14ac:dyDescent="0.2">
      <c r="A48" s="46"/>
      <c r="B48" s="44" t="s">
        <v>65</v>
      </c>
      <c r="C48" s="45">
        <v>0</v>
      </c>
      <c r="D48" s="45">
        <v>0</v>
      </c>
      <c r="E48" s="78">
        <v>6792</v>
      </c>
      <c r="F48" s="45">
        <f t="shared" si="2"/>
        <v>6792</v>
      </c>
    </row>
    <row r="49" spans="1:8" x14ac:dyDescent="0.2">
      <c r="A49" s="46"/>
      <c r="B49" s="44" t="s">
        <v>62</v>
      </c>
      <c r="C49" s="45">
        <v>0</v>
      </c>
      <c r="D49" s="45">
        <v>0</v>
      </c>
      <c r="E49" s="76">
        <v>1300</v>
      </c>
      <c r="F49" s="45">
        <f t="shared" si="2"/>
        <v>1300</v>
      </c>
    </row>
    <row r="50" spans="1:8" x14ac:dyDescent="0.2">
      <c r="A50" s="46"/>
      <c r="B50" s="44" t="s">
        <v>63</v>
      </c>
      <c r="C50" s="45">
        <v>0</v>
      </c>
      <c r="D50" s="45">
        <v>0</v>
      </c>
      <c r="E50" s="61">
        <v>3700</v>
      </c>
      <c r="F50" s="45">
        <f t="shared" si="2"/>
        <v>3700</v>
      </c>
    </row>
    <row r="51" spans="1:8" x14ac:dyDescent="0.2">
      <c r="A51" s="46"/>
      <c r="B51" s="44" t="s">
        <v>66</v>
      </c>
      <c r="C51" s="45">
        <v>0</v>
      </c>
      <c r="D51" s="45">
        <v>0</v>
      </c>
      <c r="E51" s="61">
        <v>1702</v>
      </c>
      <c r="F51" s="45">
        <f t="shared" si="2"/>
        <v>1702</v>
      </c>
    </row>
    <row r="52" spans="1:8" x14ac:dyDescent="0.2">
      <c r="A52" s="46"/>
      <c r="B52" s="44" t="s">
        <v>67</v>
      </c>
      <c r="C52" s="45">
        <v>0</v>
      </c>
      <c r="D52" s="45">
        <v>0</v>
      </c>
      <c r="E52" s="61">
        <v>75</v>
      </c>
      <c r="F52" s="45">
        <f t="shared" si="2"/>
        <v>75</v>
      </c>
    </row>
    <row r="53" spans="1:8" x14ac:dyDescent="0.2">
      <c r="A53" s="46"/>
      <c r="B53" s="47"/>
      <c r="C53" s="50"/>
      <c r="D53" s="50"/>
      <c r="E53" s="32"/>
      <c r="F53" s="45"/>
    </row>
    <row r="54" spans="1:8" x14ac:dyDescent="0.2">
      <c r="A54" s="21"/>
      <c r="B54" s="21" t="s">
        <v>21</v>
      </c>
      <c r="C54" s="40">
        <f>C4+C6+C15+C21+C29+C32+C41</f>
        <v>2656303</v>
      </c>
      <c r="D54" s="40">
        <f>D4+D6+D15+D21+D29+D32+D41</f>
        <v>2656303</v>
      </c>
      <c r="E54" s="40">
        <f>E4+E6+E15+E21+E29+E32+E41</f>
        <v>-132771</v>
      </c>
      <c r="F54" s="40">
        <f>F4+F6+F15+F21+F29+F32+F41</f>
        <v>2523532</v>
      </c>
    </row>
    <row r="55" spans="1:8" x14ac:dyDescent="0.2">
      <c r="A55" s="21"/>
      <c r="B55" s="21" t="s">
        <v>24</v>
      </c>
      <c r="C55" s="49">
        <v>32400</v>
      </c>
      <c r="D55" s="49">
        <v>32400</v>
      </c>
      <c r="E55" s="40">
        <v>4859</v>
      </c>
      <c r="F55" s="41">
        <f>D55+E55</f>
        <v>37259</v>
      </c>
      <c r="H55" s="36"/>
    </row>
    <row r="56" spans="1:8" x14ac:dyDescent="0.2">
      <c r="A56" s="21"/>
      <c r="B56" s="21" t="s">
        <v>25</v>
      </c>
      <c r="C56" s="42">
        <f>C54+C55</f>
        <v>2688703</v>
      </c>
      <c r="D56" s="41">
        <f>SUM(D54:D55)</f>
        <v>2688703</v>
      </c>
      <c r="E56" s="42">
        <f>E54+E55</f>
        <v>-127912</v>
      </c>
      <c r="F56" s="41">
        <f>SUM(F54:F55)</f>
        <v>2560791</v>
      </c>
    </row>
    <row r="57" spans="1:8" x14ac:dyDescent="0.2">
      <c r="B57" s="19"/>
      <c r="C57" s="36"/>
    </row>
    <row r="58" spans="1:8" x14ac:dyDescent="0.2">
      <c r="A58" s="11"/>
      <c r="B58" s="11" t="s">
        <v>12</v>
      </c>
      <c r="C58" s="17">
        <f>SUM(C59:C63)</f>
        <v>275790</v>
      </c>
      <c r="D58" s="17">
        <f>SUM(D59:D63)</f>
        <v>275790</v>
      </c>
      <c r="E58" s="17">
        <f>SUM(E59:E63)</f>
        <v>-25569</v>
      </c>
      <c r="F58" s="17">
        <f>SUM(F59:F62)</f>
        <v>246790</v>
      </c>
    </row>
    <row r="59" spans="1:8" x14ac:dyDescent="0.2">
      <c r="A59" s="62"/>
      <c r="B59" s="58" t="s">
        <v>55</v>
      </c>
      <c r="C59" s="63">
        <v>30000</v>
      </c>
      <c r="D59" s="63">
        <v>30000</v>
      </c>
      <c r="E59" s="64">
        <v>-30000</v>
      </c>
      <c r="F59" s="63">
        <f>D59+E59</f>
        <v>0</v>
      </c>
    </row>
    <row r="60" spans="1:8" x14ac:dyDescent="0.2">
      <c r="A60" s="66"/>
      <c r="B60" s="67" t="s">
        <v>56</v>
      </c>
      <c r="C60" s="68">
        <v>235790</v>
      </c>
      <c r="D60" s="68">
        <v>235790</v>
      </c>
      <c r="E60" s="69">
        <v>0</v>
      </c>
      <c r="F60" s="70">
        <f>D60+E60</f>
        <v>235790</v>
      </c>
    </row>
    <row r="61" spans="1:8" x14ac:dyDescent="0.2">
      <c r="A61" s="72"/>
      <c r="B61" s="73" t="s">
        <v>57</v>
      </c>
      <c r="C61" s="74">
        <v>10000</v>
      </c>
      <c r="D61" s="74">
        <v>10000</v>
      </c>
      <c r="E61" s="75">
        <v>0</v>
      </c>
      <c r="F61" s="74">
        <f>D61+E61</f>
        <v>10000</v>
      </c>
    </row>
    <row r="62" spans="1:8" x14ac:dyDescent="0.2">
      <c r="A62" s="79"/>
      <c r="B62" s="80" t="s">
        <v>68</v>
      </c>
      <c r="C62" s="81">
        <v>0</v>
      </c>
      <c r="D62" s="81">
        <v>0</v>
      </c>
      <c r="E62" s="57">
        <v>1000</v>
      </c>
      <c r="F62" s="74">
        <f>D62+E62</f>
        <v>1000</v>
      </c>
    </row>
    <row r="63" spans="1:8" x14ac:dyDescent="0.2">
      <c r="A63" s="65"/>
      <c r="B63" s="71" t="s">
        <v>72</v>
      </c>
      <c r="C63" s="65">
        <v>0</v>
      </c>
      <c r="D63" s="65">
        <v>0</v>
      </c>
      <c r="E63" s="57">
        <v>3431</v>
      </c>
      <c r="F63" s="74">
        <f>D63+E63</f>
        <v>3431</v>
      </c>
    </row>
    <row r="64" spans="1:8" x14ac:dyDescent="0.2">
      <c r="A64" s="23"/>
      <c r="B64" s="23" t="s">
        <v>2</v>
      </c>
      <c r="C64" s="26">
        <f>C58</f>
        <v>275790</v>
      </c>
      <c r="D64" s="26">
        <f>D58</f>
        <v>275790</v>
      </c>
      <c r="E64" s="26">
        <f>E58</f>
        <v>-25569</v>
      </c>
      <c r="F64" s="26">
        <f>F58</f>
        <v>246790</v>
      </c>
    </row>
    <row r="65" spans="1:9" x14ac:dyDescent="0.2">
      <c r="B65" s="24"/>
      <c r="C65" s="4"/>
    </row>
    <row r="66" spans="1:9" x14ac:dyDescent="0.2">
      <c r="A66" s="11"/>
      <c r="B66" s="11" t="s">
        <v>18</v>
      </c>
      <c r="C66" s="17">
        <f>SUM(C67:C72)</f>
        <v>715023</v>
      </c>
      <c r="D66" s="17">
        <f>SUM(D67:D72)</f>
        <v>715023</v>
      </c>
      <c r="E66" s="17">
        <f>SUM(E67:E72)</f>
        <v>287476</v>
      </c>
      <c r="F66" s="17">
        <f>SUM(F67:F71)</f>
        <v>1002499</v>
      </c>
    </row>
    <row r="67" spans="1:9" x14ac:dyDescent="0.2">
      <c r="A67" s="46">
        <v>454</v>
      </c>
      <c r="B67" s="47" t="s">
        <v>58</v>
      </c>
      <c r="C67" s="54">
        <v>76553</v>
      </c>
      <c r="D67" s="54">
        <v>76553</v>
      </c>
      <c r="E67" s="32">
        <v>65976</v>
      </c>
      <c r="F67" s="3">
        <f t="shared" ref="F67:F72" si="3">D67+E67</f>
        <v>142529</v>
      </c>
      <c r="G67" s="83"/>
    </row>
    <row r="68" spans="1:9" x14ac:dyDescent="0.2">
      <c r="A68" s="46"/>
      <c r="B68" s="47" t="s">
        <v>73</v>
      </c>
      <c r="C68" s="54">
        <v>0</v>
      </c>
      <c r="D68" s="54">
        <v>0</v>
      </c>
      <c r="E68" s="32">
        <v>5500</v>
      </c>
      <c r="F68" s="45">
        <f t="shared" si="3"/>
        <v>5500</v>
      </c>
      <c r="G68" s="84" t="s">
        <v>74</v>
      </c>
    </row>
    <row r="69" spans="1:9" x14ac:dyDescent="0.2">
      <c r="A69" s="46"/>
      <c r="B69" s="47" t="s">
        <v>48</v>
      </c>
      <c r="C69" s="54">
        <v>38470</v>
      </c>
      <c r="D69" s="54">
        <v>38470</v>
      </c>
      <c r="E69" s="32">
        <v>-30000</v>
      </c>
      <c r="F69" s="45">
        <f t="shared" si="3"/>
        <v>8470</v>
      </c>
      <c r="G69" s="85" t="s">
        <v>75</v>
      </c>
    </row>
    <row r="70" spans="1:9" x14ac:dyDescent="0.2">
      <c r="A70" s="46"/>
      <c r="B70" s="44" t="s">
        <v>59</v>
      </c>
      <c r="C70" s="54">
        <v>328000</v>
      </c>
      <c r="D70" s="54">
        <v>328000</v>
      </c>
      <c r="E70" s="32">
        <v>246000</v>
      </c>
      <c r="F70" s="45">
        <f t="shared" si="3"/>
        <v>574000</v>
      </c>
    </row>
    <row r="71" spans="1:9" x14ac:dyDescent="0.2">
      <c r="A71" s="46"/>
      <c r="B71" s="44" t="s">
        <v>60</v>
      </c>
      <c r="C71" s="54">
        <v>272000</v>
      </c>
      <c r="D71" s="54">
        <v>272000</v>
      </c>
      <c r="E71" s="32">
        <v>0</v>
      </c>
      <c r="F71" s="45">
        <f t="shared" si="3"/>
        <v>272000</v>
      </c>
    </row>
    <row r="72" spans="1:9" x14ac:dyDescent="0.2">
      <c r="B72" s="44" t="s">
        <v>71</v>
      </c>
      <c r="C72" s="4">
        <v>0</v>
      </c>
      <c r="D72" s="39">
        <v>0</v>
      </c>
      <c r="E72" s="4">
        <v>0</v>
      </c>
      <c r="F72" s="82">
        <f t="shared" si="3"/>
        <v>0</v>
      </c>
    </row>
    <row r="73" spans="1:9" x14ac:dyDescent="0.2">
      <c r="A73" s="21"/>
      <c r="B73" s="25" t="s">
        <v>3</v>
      </c>
      <c r="C73" s="26">
        <f>C66</f>
        <v>715023</v>
      </c>
      <c r="D73" s="26">
        <f>D66</f>
        <v>715023</v>
      </c>
      <c r="E73" s="26">
        <f>E66</f>
        <v>287476</v>
      </c>
      <c r="F73" s="26">
        <f>F66</f>
        <v>1002499</v>
      </c>
    </row>
    <row r="74" spans="1:9" x14ac:dyDescent="0.2">
      <c r="A74" s="14"/>
      <c r="B74" s="19" t="s">
        <v>15</v>
      </c>
      <c r="C74" s="22">
        <f>C56</f>
        <v>2688703</v>
      </c>
      <c r="D74" s="22">
        <f>D56</f>
        <v>2688703</v>
      </c>
      <c r="E74" s="22">
        <f>E56</f>
        <v>-127912</v>
      </c>
      <c r="F74" s="22">
        <f>D74+E74</f>
        <v>2560791</v>
      </c>
      <c r="I74" s="36"/>
    </row>
    <row r="75" spans="1:9" x14ac:dyDescent="0.2">
      <c r="A75" s="14"/>
      <c r="B75" s="19" t="s">
        <v>16</v>
      </c>
      <c r="C75" s="22">
        <f>C64</f>
        <v>275790</v>
      </c>
      <c r="D75" s="22">
        <f>D64</f>
        <v>275790</v>
      </c>
      <c r="E75" s="22">
        <f>E64</f>
        <v>-25569</v>
      </c>
      <c r="F75" s="22">
        <f>D75+E75</f>
        <v>250221</v>
      </c>
    </row>
    <row r="76" spans="1:9" x14ac:dyDescent="0.2">
      <c r="A76" s="14"/>
      <c r="B76" s="19" t="s">
        <v>17</v>
      </c>
      <c r="C76" s="22">
        <f>C73</f>
        <v>715023</v>
      </c>
      <c r="D76" s="22">
        <f>D73</f>
        <v>715023</v>
      </c>
      <c r="E76" s="22">
        <f>E73</f>
        <v>287476</v>
      </c>
      <c r="F76" s="22">
        <f>D76+E76</f>
        <v>1002499</v>
      </c>
    </row>
    <row r="77" spans="1:9" x14ac:dyDescent="0.2">
      <c r="A77" s="27"/>
      <c r="B77" s="28" t="s">
        <v>11</v>
      </c>
      <c r="C77" s="29">
        <f>SUM(C74:C76)</f>
        <v>3679516</v>
      </c>
      <c r="D77" s="29">
        <f>SUM(D74:D76)</f>
        <v>3679516</v>
      </c>
      <c r="E77" s="29">
        <f>SUM(E74:E76)</f>
        <v>133995</v>
      </c>
      <c r="F77" s="29">
        <f>SUM(F74:F76)</f>
        <v>3813511</v>
      </c>
    </row>
    <row r="79" spans="1:9" x14ac:dyDescent="0.2">
      <c r="A79" s="14"/>
      <c r="B79" s="35" t="s">
        <v>26</v>
      </c>
      <c r="C79" s="43"/>
      <c r="D79" s="43"/>
      <c r="E79" s="35"/>
      <c r="F79" s="35"/>
    </row>
    <row r="80" spans="1:9" x14ac:dyDescent="0.2">
      <c r="A80" s="14"/>
      <c r="B80" s="30" t="s">
        <v>35</v>
      </c>
      <c r="C80" s="22">
        <f t="shared" ref="C80:E81" si="4">SUM(C33)</f>
        <v>703152</v>
      </c>
      <c r="D80" s="22">
        <f t="shared" si="4"/>
        <v>703152</v>
      </c>
      <c r="E80" s="22">
        <f t="shared" si="4"/>
        <v>-108770</v>
      </c>
      <c r="F80" s="22">
        <f>D80+E80</f>
        <v>594382</v>
      </c>
    </row>
    <row r="81" spans="1:8" x14ac:dyDescent="0.2">
      <c r="A81" s="14"/>
      <c r="B81" s="30" t="s">
        <v>34</v>
      </c>
      <c r="C81" s="22">
        <f t="shared" si="4"/>
        <v>20060</v>
      </c>
      <c r="D81" s="22">
        <f t="shared" si="4"/>
        <v>20060</v>
      </c>
      <c r="E81" s="22">
        <f>SUM(E34+E35)</f>
        <v>10235</v>
      </c>
      <c r="F81" s="22">
        <f>D81+E81</f>
        <v>30295</v>
      </c>
    </row>
    <row r="82" spans="1:8" x14ac:dyDescent="0.2">
      <c r="A82" s="14"/>
      <c r="B82" s="30" t="s">
        <v>27</v>
      </c>
      <c r="C82" s="22">
        <f>SUM(C55)</f>
        <v>32400</v>
      </c>
      <c r="D82" s="22">
        <f>SUM(D55)</f>
        <v>32400</v>
      </c>
      <c r="E82" s="22">
        <f>SUM(E55)</f>
        <v>4859</v>
      </c>
      <c r="F82" s="22">
        <f>D82+E82</f>
        <v>37259</v>
      </c>
    </row>
    <row r="83" spans="1:8" x14ac:dyDescent="0.2">
      <c r="A83" s="14"/>
      <c r="B83" s="30" t="s">
        <v>36</v>
      </c>
      <c r="C83" s="22">
        <v>131718</v>
      </c>
      <c r="D83" s="22">
        <v>131718</v>
      </c>
      <c r="E83" s="22">
        <v>0</v>
      </c>
      <c r="F83" s="22">
        <f>D83+E83</f>
        <v>131718</v>
      </c>
      <c r="H83" s="51"/>
    </row>
    <row r="84" spans="1:8" x14ac:dyDescent="0.2">
      <c r="A84" s="14"/>
      <c r="B84" s="30" t="s">
        <v>61</v>
      </c>
      <c r="C84" s="22">
        <v>67200</v>
      </c>
      <c r="D84" s="22">
        <v>67200</v>
      </c>
      <c r="E84" s="22">
        <v>0</v>
      </c>
      <c r="F84" s="22">
        <f>D84+E84</f>
        <v>67200</v>
      </c>
    </row>
    <row r="85" spans="1:8" x14ac:dyDescent="0.2">
      <c r="A85" s="14"/>
      <c r="B85" s="35" t="s">
        <v>28</v>
      </c>
      <c r="C85" s="37">
        <f>SUM(C80:C84)</f>
        <v>954530</v>
      </c>
      <c r="D85" s="37">
        <f>SUM(D80:D84)</f>
        <v>954530</v>
      </c>
      <c r="E85" s="37">
        <f>SUM(E80:E84)</f>
        <v>-93676</v>
      </c>
      <c r="F85" s="37">
        <f>SUM(F80:F84)</f>
        <v>860854</v>
      </c>
    </row>
    <row r="86" spans="1:8" x14ac:dyDescent="0.2">
      <c r="A86" s="14"/>
    </row>
  </sheetData>
  <phoneticPr fontId="4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r:id="rId1"/>
  <headerFooter alignWithMargins="0">
    <oddHeader>&amp;C&amp;"Arial,Tučné"&amp;12Programový rozpočet obce Kanianka na rok 2020
úprava č.1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75" zoomScaleNormal="75" workbookViewId="0"/>
  </sheetViews>
  <sheetFormatPr defaultRowHeight="12.45" x14ac:dyDescent="0.2"/>
  <sheetData/>
  <phoneticPr fontId="4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Príjmy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Sekretariat</cp:lastModifiedBy>
  <cp:revision>1</cp:revision>
  <cp:lastPrinted>2020-07-06T11:44:48Z</cp:lastPrinted>
  <dcterms:created xsi:type="dcterms:W3CDTF">1997-01-24T11:07:25Z</dcterms:created>
  <dcterms:modified xsi:type="dcterms:W3CDTF">2020-08-21T09:19:25Z</dcterms:modified>
</cp:coreProperties>
</file>